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0920" activeTab="0"/>
  </bookViews>
  <sheets>
    <sheet name="1 чтение расходы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bsp</author>
  </authors>
  <commentList>
    <comment ref="D81" authorId="0">
      <text>
        <r>
          <rPr>
            <sz val="8"/>
            <rFont val="Tahoma"/>
            <family val="2"/>
          </rPr>
          <t>11 110 695,50 - всего
1 589 212,65- жильё молодым семьям,
294 840 - организация летнего отдыха (лагеря),
8 032 542,85 - ремонт и оборудование дошкольных групп (кредиторка),
1 062 100 - кредиторка по Краишевской школе (спортзал),
132 000 - допобразование детей (финграмотность)</t>
        </r>
      </text>
    </comment>
    <comment ref="E81" authorId="0">
      <text>
        <r>
          <rPr>
            <b/>
            <sz val="8"/>
            <rFont val="Tahoma"/>
            <family val="2"/>
          </rPr>
          <t>bsp:</t>
        </r>
        <r>
          <rPr>
            <sz val="8"/>
            <rFont val="Tahoma"/>
            <family val="2"/>
          </rPr>
          <t xml:space="preserve">
417 883 247,22</t>
        </r>
      </text>
    </comment>
  </commentList>
</comments>
</file>

<file path=xl/sharedStrings.xml><?xml version="1.0" encoding="utf-8"?>
<sst xmlns="http://schemas.openxmlformats.org/spreadsheetml/2006/main" count="137" uniqueCount="131">
  <si>
    <r>
      <rPr>
        <b/>
        <sz val="10"/>
        <rFont val="Arial Cyr"/>
        <family val="0"/>
      </rPr>
      <t xml:space="preserve">Приложение </t>
    </r>
    <r>
      <rPr>
        <sz val="10"/>
        <rFont val="Arial Cyr"/>
        <family val="0"/>
      </rPr>
      <t>к решению 
Еланской районной Думы 
№ 345 /51  от 21 июля  2009 года</t>
    </r>
  </si>
  <si>
    <t>Приложение №2
к решению Еланской районной Думы
№_____ от ___ июля 2015 года</t>
  </si>
  <si>
    <t xml:space="preserve"> </t>
  </si>
  <si>
    <t>3</t>
  </si>
  <si>
    <t>4</t>
  </si>
  <si>
    <t>5</t>
  </si>
  <si>
    <t xml:space="preserve"> Р А С Х О Д 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</si>
  <si>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</si>
  <si>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</si>
  <si>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</si>
  <si>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</si>
  <si>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</si>
  <si>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</si>
  <si>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</si>
  <si>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</si>
  <si>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</si>
  <si>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</si>
  <si>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</si>
  <si>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органов финансового надзора</t>
  </si>
  <si>
    <t>0111</t>
  </si>
  <si>
    <t>Обслуживание государственного и муниципального долга</t>
  </si>
  <si>
    <t>0107</t>
  </si>
  <si>
    <t>Обеспечение проведения выборов и референдумов</t>
  </si>
  <si>
    <t xml:space="preserve">    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</si>
  <si>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</si>
  <si>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</si>
  <si>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</si>
  <si>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</si>
  <si>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</si>
  <si>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</si>
  <si>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</si>
  <si>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</si>
  <si>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</si>
  <si>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</si>
  <si>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противопожарной безопасности</t>
  </si>
  <si>
    <t>0400</t>
  </si>
  <si>
    <t>Национальная экономика</t>
  </si>
  <si>
    <t>0405</t>
  </si>
  <si>
    <t>Сельское хозяйство</t>
  </si>
  <si>
    <t>0408</t>
  </si>
  <si>
    <t>Транспорт</t>
  </si>
  <si>
    <t>0412</t>
  </si>
  <si>
    <t>Другие вопросы в области  национальной экономики</t>
  </si>
  <si>
    <t>0500</t>
  </si>
  <si>
    <t>Жилищно-коммунальное хозяйство</t>
  </si>
  <si>
    <t>0501</t>
  </si>
  <si>
    <t xml:space="preserve">Жилищное хозяйство 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</si>
  <si>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</si>
  <si>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</si>
  <si>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</si>
  <si>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</si>
  <si>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</si>
  <si>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</si>
  <si>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</si>
  <si>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</si>
  <si>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</si>
  <si>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</si>
  <si>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</si>
  <si>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</si>
  <si>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</si>
  <si>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</si>
  <si>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</si>
  <si>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</si>
  <si>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</si>
  <si>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</si>
  <si>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</si>
  <si>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</si>
  <si>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</si>
  <si>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, кинематография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</si>
  <si>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</si>
  <si>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</si>
  <si>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</si>
  <si>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</si>
  <si>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</si>
  <si>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</si>
  <si>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</si>
  <si>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</si>
  <si>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</si>
  <si>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</si>
  <si>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</si>
  <si>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</si>
  <si>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</si>
  <si>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</si>
  <si>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</si>
  <si>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 xml:space="preserve">Другие вопросы в области здравоохранения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</si>
  <si>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</si>
  <si>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</si>
  <si>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</si>
  <si>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</si>
  <si>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</si>
  <si>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</si>
  <si>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</si>
  <si>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</si>
  <si>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</si>
  <si>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 xml:space="preserve"> Спорт и физическая культура </t>
  </si>
  <si>
    <t>1101</t>
  </si>
  <si>
    <t>1105</t>
  </si>
  <si>
    <t xml:space="preserve">Другие вопросы в области спорта и физической культуры 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</si>
  <si>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</si>
  <si>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</si>
  <si>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</si>
  <si>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 xml:space="preserve">Прочие межбюджетные трансферты общего характера
</t>
  </si>
  <si>
    <t>1300</t>
  </si>
  <si>
    <t>1301</t>
  </si>
  <si>
    <t>ИТОГО РАСХОДОВ (по разделам)</t>
  </si>
  <si>
    <t>В том числе внутренние обороты по расходам:</t>
  </si>
  <si>
    <t>Из них:</t>
  </si>
  <si>
    <t>Межбюджетные трансферты</t>
  </si>
  <si>
    <t>Дотация из средств района ( спорт)</t>
  </si>
  <si>
    <t>Автодром</t>
  </si>
  <si>
    <t>Компенсация выпадающих доходов</t>
  </si>
  <si>
    <t>Наказы избирателей (местный бюджет)</t>
  </si>
  <si>
    <t>Модернизация котельных</t>
  </si>
  <si>
    <t>энергосбережение</t>
  </si>
  <si>
    <t>Проведение районных спартакиад</t>
  </si>
  <si>
    <t>Возврат арендной платы до разграничения права собственности</t>
  </si>
  <si>
    <t>ВСЕГО РАСХОДОВ:</t>
  </si>
  <si>
    <t>(767 911,31)</t>
  </si>
  <si>
    <t>1200</t>
  </si>
  <si>
    <t>1202</t>
  </si>
  <si>
    <t>Средства массовой информации</t>
  </si>
  <si>
    <t>Периодическая печать и издательства</t>
  </si>
  <si>
    <t>Расходная часть бюджета Еланского муниципального района на 2016 год</t>
  </si>
  <si>
    <t>за счет собственных ресурсов</t>
  </si>
  <si>
    <t>ИТОГО</t>
  </si>
  <si>
    <t>Другие вопросы в области национальной экономики</t>
  </si>
  <si>
    <t>Иные МБТ</t>
  </si>
  <si>
    <t>Передача полномочий поселениям (водоснабжение)</t>
  </si>
  <si>
    <t>КБК</t>
  </si>
  <si>
    <t>Обеспечение жильём работников здравоохранения (гор. пос.)</t>
  </si>
  <si>
    <t>за счет субвенций и субсидий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</si>
</sst>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7" fillId="0" borderId="0" xfId="54" applyFont="1" applyAlignment="1">
      <alignment textRotation="90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0" fontId="7" fillId="0" borderId="0" xfId="54" applyFont="1">
      <alignment/>
      <protection/>
    </xf>
    <xf numFmtId="4" fontId="11" fillId="0" borderId="13" xfId="0" applyNumberFormat="1" applyFont="1" applyFill="1" applyBorder="1" applyAlignment="1" applyProtection="1">
      <alignment horizontal="right" vertical="center"/>
      <protection locked="0"/>
    </xf>
    <xf numFmtId="4" fontId="15" fillId="33" borderId="13" xfId="0" applyNumberFormat="1" applyFont="1" applyFill="1" applyBorder="1" applyAlignment="1" applyProtection="1">
      <alignment horizontal="right" vertical="center" wrapText="1"/>
      <protection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13" xfId="0" applyNumberFormat="1" applyFont="1" applyFill="1" applyBorder="1" applyAlignment="1" applyProtection="1">
      <alignment horizontal="right" vertical="center"/>
      <protection locked="0"/>
    </xf>
    <xf numFmtId="4" fontId="11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 vertical="center"/>
    </xf>
    <xf numFmtId="49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 vertical="center"/>
    </xf>
    <xf numFmtId="49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vertical="center" wrapText="1"/>
      <protection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vertical="center" wrapText="1"/>
      <protection locked="0"/>
    </xf>
    <xf numFmtId="0" fontId="18" fillId="33" borderId="13" xfId="0" applyFont="1" applyFill="1" applyBorder="1" applyAlignment="1" applyProtection="1">
      <alignment vertical="center" wrapText="1"/>
      <protection/>
    </xf>
    <xf numFmtId="49" fontId="12" fillId="34" borderId="14" xfId="0" applyNumberFormat="1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vertical="center" wrapText="1"/>
      <protection/>
    </xf>
    <xf numFmtId="4" fontId="11" fillId="34" borderId="13" xfId="0" applyNumberFormat="1" applyFont="1" applyFill="1" applyBorder="1" applyAlignment="1" applyProtection="1">
      <alignment horizontal="right" vertical="center" wrapText="1"/>
      <protection/>
    </xf>
    <xf numFmtId="49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vertical="center" wrapText="1"/>
      <protection locked="0"/>
    </xf>
    <xf numFmtId="49" fontId="18" fillId="33" borderId="14" xfId="0" applyNumberFormat="1" applyFont="1" applyFill="1" applyBorder="1" applyAlignment="1" applyProtection="1">
      <alignment horizontal="center" vertical="center" wrapText="1"/>
      <protection/>
    </xf>
    <xf numFmtId="49" fontId="15" fillId="33" borderId="13" xfId="0" applyNumberFormat="1" applyFont="1" applyFill="1" applyBorder="1" applyAlignment="1" applyProtection="1">
      <alignment horizontal="lef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164" fontId="15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11" fillId="34" borderId="13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35" borderId="14" xfId="0" applyNumberFormat="1" applyFont="1" applyFill="1" applyBorder="1" applyAlignment="1" applyProtection="1">
      <alignment horizontal="left" vertical="center" wrapText="1"/>
      <protection/>
    </xf>
    <xf numFmtId="0" fontId="15" fillId="35" borderId="16" xfId="0" applyFont="1" applyFill="1" applyBorder="1" applyAlignment="1" applyProtection="1">
      <alignment vertical="center" wrapText="1"/>
      <protection/>
    </xf>
    <xf numFmtId="4" fontId="15" fillId="35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6" borderId="0" xfId="0" applyFill="1" applyAlignment="1">
      <alignment vertical="center"/>
    </xf>
    <xf numFmtId="0" fontId="16" fillId="33" borderId="13" xfId="0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49" fontId="0" fillId="0" borderId="0" xfId="0" applyNumberFormat="1" applyAlignment="1">
      <alignment horizontal="right" vertical="center" wrapText="1"/>
    </xf>
    <xf numFmtId="0" fontId="4" fillId="0" borderId="21" xfId="54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SXMESO~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06"/>
  <sheetViews>
    <sheetView tabSelected="1" zoomScalePageLayoutView="0" workbookViewId="0" topLeftCell="A2">
      <pane xSplit="2" ySplit="5" topLeftCell="C18" activePane="bottomRight" state="frozen"/>
      <selection pane="topLeft" activeCell="A2" sqref="A2"/>
      <selection pane="topRight" activeCell="C2" sqref="C2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6.875" style="1" bestFit="1" customWidth="1"/>
    <col min="2" max="2" width="50.125" style="2" customWidth="1"/>
    <col min="3" max="5" width="14.25390625" style="2" bestFit="1" customWidth="1"/>
    <col min="6" max="6" width="16.75390625" style="0" hidden="1" customWidth="1"/>
    <col min="7" max="7" width="11.25390625" style="0" hidden="1" customWidth="1"/>
    <col min="8" max="8" width="10.125" style="0" hidden="1" customWidth="1"/>
  </cols>
  <sheetData>
    <row r="1" ht="26.25" customHeight="1" hidden="1"/>
    <row r="2" ht="26.25" customHeight="1" hidden="1"/>
    <row r="3" spans="1:5" ht="53.25" customHeight="1" hidden="1">
      <c r="A3" s="55" t="s">
        <v>0</v>
      </c>
      <c r="B3" s="55"/>
      <c r="C3" s="55"/>
      <c r="D3" s="55"/>
      <c r="E3" s="55"/>
    </row>
    <row r="4" spans="1:5" ht="53.25" customHeight="1" hidden="1">
      <c r="A4" s="3"/>
      <c r="B4" s="3"/>
      <c r="C4" s="55" t="s">
        <v>1</v>
      </c>
      <c r="D4" s="55"/>
      <c r="E4" s="55"/>
    </row>
    <row r="5" spans="1:5" ht="17.25" thickBot="1">
      <c r="A5" s="56" t="s">
        <v>122</v>
      </c>
      <c r="B5" s="57"/>
      <c r="C5" s="58"/>
      <c r="D5" s="58"/>
      <c r="E5" s="58"/>
    </row>
    <row r="6" spans="1:5" s="6" customFormat="1" ht="39" thickBot="1">
      <c r="A6" s="4" t="s">
        <v>128</v>
      </c>
      <c r="B6" s="5" t="s">
        <v>2</v>
      </c>
      <c r="C6" s="44" t="s">
        <v>123</v>
      </c>
      <c r="D6" s="44" t="s">
        <v>130</v>
      </c>
      <c r="E6" s="44" t="s">
        <v>124</v>
      </c>
    </row>
    <row r="7" spans="1:5" s="10" customFormat="1" ht="17.25" customHeight="1" thickBot="1">
      <c r="A7" s="7">
        <v>1</v>
      </c>
      <c r="B7" s="8">
        <v>2</v>
      </c>
      <c r="C7" s="9" t="s">
        <v>3</v>
      </c>
      <c r="D7" s="9" t="s">
        <v>4</v>
      </c>
      <c r="E7" s="9" t="s">
        <v>5</v>
      </c>
    </row>
    <row r="8" spans="1:5" s="2" customFormat="1" ht="16.5" customHeight="1" hidden="1">
      <c r="A8" s="51" t="s">
        <v>6</v>
      </c>
      <c r="B8" s="52"/>
      <c r="C8" s="18"/>
      <c r="D8" s="18"/>
      <c r="E8" s="18"/>
    </row>
    <row r="9" spans="1:5" s="2" customFormat="1" ht="18" customHeight="1">
      <c r="A9" s="19" t="s">
        <v>7</v>
      </c>
      <c r="B9" s="20" t="s">
        <v>8</v>
      </c>
      <c r="C9" s="12">
        <f>SUM(C10:C18)</f>
        <v>56793</v>
      </c>
      <c r="D9" s="12">
        <f>SUM(D10:D18)</f>
        <v>2947.4</v>
      </c>
      <c r="E9" s="12">
        <f>SUM(E10:E18)</f>
        <v>59740.399999999994</v>
      </c>
    </row>
    <row r="10" spans="1:5" s="2" customFormat="1" ht="25.5">
      <c r="A10" s="21" t="s">
        <v>9</v>
      </c>
      <c r="B10" s="22" t="s">
        <v>10</v>
      </c>
      <c r="C10" s="11">
        <v>900</v>
      </c>
      <c r="D10" s="11"/>
      <c r="E10" s="11">
        <f>C10+D10</f>
        <v>900</v>
      </c>
    </row>
    <row r="11" spans="1:5" s="2" customFormat="1" ht="38.25" customHeight="1" hidden="1">
      <c r="A11" s="21" t="s">
        <v>11</v>
      </c>
      <c r="B11" s="22" t="s">
        <v>12</v>
      </c>
      <c r="C11" s="11"/>
      <c r="D11" s="11"/>
      <c r="E11" s="11">
        <f aca="true" t="shared" si="0" ref="E11:E18">C11+D11</f>
        <v>0</v>
      </c>
    </row>
    <row r="12" spans="1:5" s="2" customFormat="1" ht="38.25">
      <c r="A12" s="21" t="s">
        <v>13</v>
      </c>
      <c r="B12" s="22" t="s">
        <v>14</v>
      </c>
      <c r="C12" s="11">
        <v>31803</v>
      </c>
      <c r="D12" s="11">
        <f>255.9+314.2+784.8+383.2</f>
        <v>1738.1000000000001</v>
      </c>
      <c r="E12" s="11">
        <f t="shared" si="0"/>
        <v>33541.1</v>
      </c>
    </row>
    <row r="13" spans="1:5" s="2" customFormat="1" ht="15.75" customHeight="1" hidden="1">
      <c r="A13" s="21" t="s">
        <v>15</v>
      </c>
      <c r="B13" s="22" t="s">
        <v>16</v>
      </c>
      <c r="C13" s="11"/>
      <c r="D13" s="11"/>
      <c r="E13" s="11">
        <f t="shared" si="0"/>
        <v>0</v>
      </c>
    </row>
    <row r="14" spans="1:5" s="2" customFormat="1" ht="25.5">
      <c r="A14" s="21" t="s">
        <v>17</v>
      </c>
      <c r="B14" s="22" t="s">
        <v>18</v>
      </c>
      <c r="C14" s="11">
        <v>700</v>
      </c>
      <c r="D14" s="11"/>
      <c r="E14" s="11">
        <f t="shared" si="0"/>
        <v>700</v>
      </c>
    </row>
    <row r="15" spans="1:5" s="2" customFormat="1" ht="15.75" hidden="1">
      <c r="A15" s="21" t="s">
        <v>19</v>
      </c>
      <c r="B15" s="22" t="s">
        <v>20</v>
      </c>
      <c r="C15" s="11"/>
      <c r="D15" s="11"/>
      <c r="E15" s="11">
        <f t="shared" si="0"/>
        <v>0</v>
      </c>
    </row>
    <row r="16" spans="1:6" s="2" customFormat="1" ht="15.75" hidden="1">
      <c r="A16" s="21" t="s">
        <v>21</v>
      </c>
      <c r="B16" s="22" t="s">
        <v>22</v>
      </c>
      <c r="C16" s="11"/>
      <c r="D16" s="11"/>
      <c r="E16" s="11">
        <f t="shared" si="0"/>
        <v>0</v>
      </c>
      <c r="F16" s="2" t="s">
        <v>23</v>
      </c>
    </row>
    <row r="17" spans="1:5" s="2" customFormat="1" ht="15.75">
      <c r="A17" s="21" t="s">
        <v>19</v>
      </c>
      <c r="B17" s="22" t="s">
        <v>24</v>
      </c>
      <c r="C17" s="11">
        <v>300</v>
      </c>
      <c r="D17" s="11"/>
      <c r="E17" s="11">
        <f t="shared" si="0"/>
        <v>300</v>
      </c>
    </row>
    <row r="18" spans="1:7" s="2" customFormat="1" ht="15.75">
      <c r="A18" s="21" t="s">
        <v>25</v>
      </c>
      <c r="B18" s="22" t="s">
        <v>26</v>
      </c>
      <c r="C18" s="11">
        <f>10200+3900+1000+540+150+50+50+200+7000</f>
        <v>23090</v>
      </c>
      <c r="D18" s="11">
        <v>1209.3</v>
      </c>
      <c r="E18" s="11">
        <f t="shared" si="0"/>
        <v>24299.3</v>
      </c>
      <c r="F18" s="49"/>
      <c r="G18" s="50"/>
    </row>
    <row r="19" spans="1:5" s="2" customFormat="1" ht="25.5" hidden="1">
      <c r="A19" s="19" t="s">
        <v>27</v>
      </c>
      <c r="B19" s="23" t="s">
        <v>28</v>
      </c>
      <c r="C19" s="12">
        <f>SUM(C20:C22)</f>
        <v>0</v>
      </c>
      <c r="D19" s="12">
        <f>SUM(D20:D22)</f>
        <v>0</v>
      </c>
      <c r="E19" s="12">
        <f>SUM(E20:E22)</f>
        <v>0</v>
      </c>
    </row>
    <row r="20" spans="1:5" s="2" customFormat="1" ht="15.75" hidden="1">
      <c r="A20" s="21" t="s">
        <v>29</v>
      </c>
      <c r="B20" s="22" t="s">
        <v>30</v>
      </c>
      <c r="C20" s="11"/>
      <c r="D20" s="11"/>
      <c r="E20" s="11"/>
    </row>
    <row r="21" spans="1:5" s="2" customFormat="1" ht="38.25" customHeight="1" hidden="1">
      <c r="A21" s="21" t="s">
        <v>31</v>
      </c>
      <c r="B21" s="22" t="s">
        <v>32</v>
      </c>
      <c r="C21" s="11"/>
      <c r="D21" s="11"/>
      <c r="E21" s="11">
        <f>C21+D21</f>
        <v>0</v>
      </c>
    </row>
    <row r="22" spans="1:5" s="2" customFormat="1" ht="15.75" hidden="1">
      <c r="A22" s="21" t="s">
        <v>33</v>
      </c>
      <c r="B22" s="22" t="s">
        <v>34</v>
      </c>
      <c r="C22" s="11"/>
      <c r="D22" s="11"/>
      <c r="E22" s="11"/>
    </row>
    <row r="23" spans="1:5" s="2" customFormat="1" ht="14.25" customHeight="1">
      <c r="A23" s="19" t="s">
        <v>35</v>
      </c>
      <c r="B23" s="23" t="s">
        <v>36</v>
      </c>
      <c r="C23" s="12">
        <f>SUM(C24:C27)</f>
        <v>3900</v>
      </c>
      <c r="D23" s="12">
        <f>SUM(D24:D27)</f>
        <v>31</v>
      </c>
      <c r="E23" s="12">
        <f>SUM(E24:E27)</f>
        <v>3931</v>
      </c>
    </row>
    <row r="24" spans="1:5" s="2" customFormat="1" ht="14.25" customHeight="1">
      <c r="A24" s="21" t="s">
        <v>37</v>
      </c>
      <c r="B24" s="22" t="s">
        <v>38</v>
      </c>
      <c r="C24" s="26"/>
      <c r="D24" s="26">
        <v>31</v>
      </c>
      <c r="E24" s="11">
        <f>C24+D24</f>
        <v>31</v>
      </c>
    </row>
    <row r="25" spans="1:5" s="2" customFormat="1" ht="14.25" customHeight="1">
      <c r="A25" s="21" t="s">
        <v>39</v>
      </c>
      <c r="B25" s="22" t="s">
        <v>40</v>
      </c>
      <c r="C25" s="26">
        <v>2300</v>
      </c>
      <c r="D25" s="26"/>
      <c r="E25" s="11">
        <f>C25+D25</f>
        <v>2300</v>
      </c>
    </row>
    <row r="26" spans="1:7" s="2" customFormat="1" ht="16.5" customHeight="1">
      <c r="A26" s="21" t="s">
        <v>41</v>
      </c>
      <c r="B26" s="22" t="s">
        <v>125</v>
      </c>
      <c r="C26" s="11">
        <v>1600</v>
      </c>
      <c r="D26" s="11"/>
      <c r="E26" s="26">
        <f>C26+D26</f>
        <v>1600</v>
      </c>
      <c r="G26" s="45" t="s">
        <v>117</v>
      </c>
    </row>
    <row r="27" spans="1:5" s="2" customFormat="1" ht="25.5" customHeight="1" hidden="1">
      <c r="A27" s="21" t="s">
        <v>41</v>
      </c>
      <c r="B27" s="22" t="s">
        <v>42</v>
      </c>
      <c r="C27" s="11"/>
      <c r="D27" s="11"/>
      <c r="E27" s="26">
        <f>C27+D27</f>
        <v>0</v>
      </c>
    </row>
    <row r="28" spans="1:5" s="2" customFormat="1" ht="18.75" customHeight="1">
      <c r="A28" s="19" t="s">
        <v>43</v>
      </c>
      <c r="B28" s="23" t="s">
        <v>44</v>
      </c>
      <c r="C28" s="12">
        <f>SUM(C29:C32)</f>
        <v>4000</v>
      </c>
      <c r="D28" s="12">
        <f>SUM(D29:D32)</f>
        <v>75.9</v>
      </c>
      <c r="E28" s="12">
        <f>SUM(E29:E32)</f>
        <v>4075.9</v>
      </c>
    </row>
    <row r="29" spans="1:5" s="2" customFormat="1" ht="15.75">
      <c r="A29" s="21" t="s">
        <v>45</v>
      </c>
      <c r="B29" s="22" t="s">
        <v>46</v>
      </c>
      <c r="C29" s="11">
        <v>1500</v>
      </c>
      <c r="D29" s="11"/>
      <c r="E29" s="11">
        <f>C29+D29</f>
        <v>1500</v>
      </c>
    </row>
    <row r="30" spans="1:5" s="2" customFormat="1" ht="15.75">
      <c r="A30" s="21" t="s">
        <v>47</v>
      </c>
      <c r="B30" s="22" t="s">
        <v>48</v>
      </c>
      <c r="C30" s="11">
        <v>2500</v>
      </c>
      <c r="D30" s="11">
        <v>75.9</v>
      </c>
      <c r="E30" s="26">
        <f>C30+D30</f>
        <v>2575.9</v>
      </c>
    </row>
    <row r="31" spans="1:5" s="2" customFormat="1" ht="15.75" customHeight="1" hidden="1">
      <c r="A31" s="21" t="s">
        <v>49</v>
      </c>
      <c r="B31" s="22" t="s">
        <v>50</v>
      </c>
      <c r="C31" s="11"/>
      <c r="D31" s="11"/>
      <c r="E31" s="11">
        <f>C31+D31</f>
        <v>0</v>
      </c>
    </row>
    <row r="32" spans="1:5" s="2" customFormat="1" ht="25.5" customHeight="1" hidden="1">
      <c r="A32" s="21" t="s">
        <v>51</v>
      </c>
      <c r="B32" s="22" t="s">
        <v>52</v>
      </c>
      <c r="C32" s="11"/>
      <c r="D32" s="11"/>
      <c r="E32" s="11"/>
    </row>
    <row r="33" spans="1:5" s="2" customFormat="1" ht="18.75" customHeight="1">
      <c r="A33" s="19" t="s">
        <v>53</v>
      </c>
      <c r="B33" s="23" t="s">
        <v>54</v>
      </c>
      <c r="C33" s="12">
        <f>SUM(C34:C34)</f>
        <v>750</v>
      </c>
      <c r="D33" s="12">
        <f>SUM(D34:D34)</f>
        <v>0</v>
      </c>
      <c r="E33" s="12">
        <f>SUM(E34:E34)</f>
        <v>750</v>
      </c>
    </row>
    <row r="34" spans="1:5" s="2" customFormat="1" ht="30.75" customHeight="1">
      <c r="A34" s="21" t="s">
        <v>55</v>
      </c>
      <c r="B34" s="22" t="s">
        <v>56</v>
      </c>
      <c r="C34" s="11">
        <v>750</v>
      </c>
      <c r="D34" s="11"/>
      <c r="E34" s="11">
        <f>C34+D34</f>
        <v>750</v>
      </c>
    </row>
    <row r="35" spans="1:5" s="2" customFormat="1" ht="15.75">
      <c r="A35" s="19" t="s">
        <v>57</v>
      </c>
      <c r="B35" s="23" t="s">
        <v>58</v>
      </c>
      <c r="C35" s="12">
        <f>SUM(C36:C39)</f>
        <v>95834.1</v>
      </c>
      <c r="D35" s="12">
        <f>SUM(D36:D39)</f>
        <v>171989.8</v>
      </c>
      <c r="E35" s="12">
        <f>SUM(E36:E39)</f>
        <v>267823.9</v>
      </c>
    </row>
    <row r="36" spans="1:5" s="2" customFormat="1" ht="15.75">
      <c r="A36" s="21" t="s">
        <v>59</v>
      </c>
      <c r="B36" s="22" t="s">
        <v>60</v>
      </c>
      <c r="C36" s="11">
        <v>17500</v>
      </c>
      <c r="D36" s="11">
        <v>28347.9</v>
      </c>
      <c r="E36" s="26">
        <f>C36+D36</f>
        <v>45847.9</v>
      </c>
    </row>
    <row r="37" spans="1:5" s="2" customFormat="1" ht="15.75">
      <c r="A37" s="21" t="s">
        <v>61</v>
      </c>
      <c r="B37" s="22" t="s">
        <v>62</v>
      </c>
      <c r="C37" s="15">
        <f>35059.1+27794</f>
        <v>62853.1</v>
      </c>
      <c r="D37" s="11">
        <f>2725.2+140617.8</f>
        <v>143343</v>
      </c>
      <c r="E37" s="26">
        <f>C37+D37</f>
        <v>206196.1</v>
      </c>
    </row>
    <row r="38" spans="1:5" s="2" customFormat="1" ht="15.75">
      <c r="A38" s="21" t="s">
        <v>63</v>
      </c>
      <c r="B38" s="22" t="s">
        <v>64</v>
      </c>
      <c r="C38" s="11">
        <f>200+35+38+10+38</f>
        <v>321</v>
      </c>
      <c r="D38" s="11">
        <v>298.9</v>
      </c>
      <c r="E38" s="26">
        <f>C38+D38</f>
        <v>619.9</v>
      </c>
    </row>
    <row r="39" spans="1:5" s="2" customFormat="1" ht="15.75">
      <c r="A39" s="21" t="s">
        <v>65</v>
      </c>
      <c r="B39" s="22" t="s">
        <v>66</v>
      </c>
      <c r="C39" s="11">
        <f>9500+5160+500</f>
        <v>15160</v>
      </c>
      <c r="D39" s="11"/>
      <c r="E39" s="26">
        <f>C39+D39</f>
        <v>15160</v>
      </c>
    </row>
    <row r="40" spans="1:5" s="2" customFormat="1" ht="15.75">
      <c r="A40" s="19" t="s">
        <v>67</v>
      </c>
      <c r="B40" s="23" t="s">
        <v>68</v>
      </c>
      <c r="C40" s="12">
        <f>SUM(C41:C43)</f>
        <v>15000</v>
      </c>
      <c r="D40" s="12">
        <f>SUM(D41:D43)</f>
        <v>0</v>
      </c>
      <c r="E40" s="12">
        <f>SUM(E41:E43)</f>
        <v>15000</v>
      </c>
    </row>
    <row r="41" spans="1:5" s="2" customFormat="1" ht="15.75">
      <c r="A41" s="21" t="s">
        <v>69</v>
      </c>
      <c r="B41" s="22" t="s">
        <v>70</v>
      </c>
      <c r="C41" s="11">
        <v>15000</v>
      </c>
      <c r="D41" s="11"/>
      <c r="E41" s="26">
        <f>C41+D41</f>
        <v>15000</v>
      </c>
    </row>
    <row r="42" spans="1:5" s="2" customFormat="1" ht="15.75" hidden="1">
      <c r="A42" s="21" t="s">
        <v>71</v>
      </c>
      <c r="B42" s="22" t="s">
        <v>72</v>
      </c>
      <c r="C42" s="11"/>
      <c r="D42" s="11"/>
      <c r="E42" s="11"/>
    </row>
    <row r="43" spans="1:5" s="2" customFormat="1" ht="15.75" hidden="1">
      <c r="A43" s="21" t="s">
        <v>73</v>
      </c>
      <c r="B43" s="22" t="s">
        <v>74</v>
      </c>
      <c r="C43" s="11"/>
      <c r="D43" s="11"/>
      <c r="E43" s="11"/>
    </row>
    <row r="44" spans="1:5" s="2" customFormat="1" ht="15.75" hidden="1">
      <c r="A44" s="19" t="s">
        <v>75</v>
      </c>
      <c r="B44" s="23" t="s">
        <v>76</v>
      </c>
      <c r="C44" s="12">
        <f>SUM(C45:C48)</f>
        <v>0</v>
      </c>
      <c r="D44" s="12">
        <f>SUM(D45:D48)</f>
        <v>0</v>
      </c>
      <c r="E44" s="12">
        <f>SUM(E45:E48)</f>
        <v>0</v>
      </c>
    </row>
    <row r="45" spans="1:5" s="2" customFormat="1" ht="15.75" customHeight="1" hidden="1">
      <c r="A45" s="21" t="s">
        <v>77</v>
      </c>
      <c r="B45" s="22" t="s">
        <v>78</v>
      </c>
      <c r="C45" s="11"/>
      <c r="D45" s="11"/>
      <c r="E45" s="11"/>
    </row>
    <row r="46" spans="1:5" s="2" customFormat="1" ht="15.75" customHeight="1" hidden="1">
      <c r="A46" s="21" t="s">
        <v>79</v>
      </c>
      <c r="B46" s="22" t="s">
        <v>80</v>
      </c>
      <c r="C46" s="11"/>
      <c r="D46" s="11"/>
      <c r="E46" s="11"/>
    </row>
    <row r="47" spans="1:5" s="2" customFormat="1" ht="15.75" customHeight="1" hidden="1">
      <c r="A47" s="21" t="s">
        <v>81</v>
      </c>
      <c r="B47" s="22" t="s">
        <v>82</v>
      </c>
      <c r="C47" s="11"/>
      <c r="D47" s="11"/>
      <c r="E47" s="11"/>
    </row>
    <row r="48" spans="1:5" s="2" customFormat="1" ht="15.75" hidden="1">
      <c r="A48" s="21" t="s">
        <v>83</v>
      </c>
      <c r="B48" s="22" t="s">
        <v>84</v>
      </c>
      <c r="C48" s="11"/>
      <c r="D48" s="11"/>
      <c r="E48" s="11"/>
    </row>
    <row r="49" spans="1:5" s="2" customFormat="1" ht="15.75">
      <c r="A49" s="19" t="s">
        <v>85</v>
      </c>
      <c r="B49" s="23" t="s">
        <v>86</v>
      </c>
      <c r="C49" s="12">
        <f>C50+C51+C52</f>
        <v>4000</v>
      </c>
      <c r="D49" s="12">
        <f>D50+D51+D52</f>
        <v>31504.399999999998</v>
      </c>
      <c r="E49" s="12">
        <f>E50+E51+E52</f>
        <v>35504.399999999994</v>
      </c>
    </row>
    <row r="50" spans="1:32" s="16" customFormat="1" ht="15.75">
      <c r="A50" s="24" t="s">
        <v>87</v>
      </c>
      <c r="B50" s="25" t="s">
        <v>88</v>
      </c>
      <c r="C50" s="11">
        <v>2000</v>
      </c>
      <c r="D50" s="26"/>
      <c r="E50" s="26">
        <f aca="true" t="shared" si="1" ref="E50:E59">C50+D50</f>
        <v>2000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6" s="2" customFormat="1" ht="15.75">
      <c r="A51" s="21" t="s">
        <v>89</v>
      </c>
      <c r="B51" s="22" t="s">
        <v>90</v>
      </c>
      <c r="C51" s="11">
        <v>2000</v>
      </c>
      <c r="D51" s="43">
        <f>120.3+935.4+4070.7+12392.3</f>
        <v>17518.699999999997</v>
      </c>
      <c r="E51" s="26">
        <f t="shared" si="1"/>
        <v>19518.699999999997</v>
      </c>
      <c r="F51" s="46"/>
    </row>
    <row r="52" spans="1:5" s="2" customFormat="1" ht="15.75">
      <c r="A52" s="21" t="s">
        <v>91</v>
      </c>
      <c r="B52" s="22" t="s">
        <v>92</v>
      </c>
      <c r="C52" s="11"/>
      <c r="D52" s="11">
        <f>7466.2+3791.2+2728.3</f>
        <v>13985.7</v>
      </c>
      <c r="E52" s="26">
        <f t="shared" si="1"/>
        <v>13985.7</v>
      </c>
    </row>
    <row r="53" spans="1:5" s="2" customFormat="1" ht="15.75">
      <c r="A53" s="27" t="s">
        <v>93</v>
      </c>
      <c r="B53" s="28" t="s">
        <v>94</v>
      </c>
      <c r="C53" s="14">
        <f>SUM(C54:C55)</f>
        <v>3262</v>
      </c>
      <c r="D53" s="14">
        <f>SUM(D54:D55)</f>
        <v>0</v>
      </c>
      <c r="E53" s="14">
        <f>SUM(E54:E55)</f>
        <v>3262</v>
      </c>
    </row>
    <row r="54" spans="1:5" s="2" customFormat="1" ht="15.75">
      <c r="A54" s="21" t="s">
        <v>95</v>
      </c>
      <c r="B54" s="22" t="s">
        <v>94</v>
      </c>
      <c r="C54" s="11">
        <v>2500</v>
      </c>
      <c r="D54" s="11"/>
      <c r="E54" s="26">
        <f t="shared" si="1"/>
        <v>2500</v>
      </c>
    </row>
    <row r="55" spans="1:5" s="2" customFormat="1" ht="25.5">
      <c r="A55" s="21" t="s">
        <v>96</v>
      </c>
      <c r="B55" s="22" t="s">
        <v>97</v>
      </c>
      <c r="C55" s="11">
        <v>762</v>
      </c>
      <c r="D55" s="11"/>
      <c r="E55" s="26">
        <f t="shared" si="1"/>
        <v>762</v>
      </c>
    </row>
    <row r="56" spans="1:5" s="2" customFormat="1" ht="15.75" hidden="1">
      <c r="A56" s="27" t="s">
        <v>118</v>
      </c>
      <c r="B56" s="28" t="s">
        <v>120</v>
      </c>
      <c r="C56" s="14">
        <f>C57</f>
        <v>0</v>
      </c>
      <c r="D56" s="14">
        <f>D57</f>
        <v>0</v>
      </c>
      <c r="E56" s="14">
        <f>E57</f>
        <v>0</v>
      </c>
    </row>
    <row r="57" spans="1:5" s="2" customFormat="1" ht="15.75" hidden="1">
      <c r="A57" s="21" t="s">
        <v>119</v>
      </c>
      <c r="B57" s="22" t="s">
        <v>121</v>
      </c>
      <c r="C57" s="11"/>
      <c r="D57" s="11"/>
      <c r="E57" s="26">
        <f>C57+D57</f>
        <v>0</v>
      </c>
    </row>
    <row r="58" spans="1:5" s="2" customFormat="1" ht="38.25">
      <c r="A58" s="27" t="s">
        <v>98</v>
      </c>
      <c r="B58" s="28" t="s">
        <v>99</v>
      </c>
      <c r="C58" s="14">
        <f>C59</f>
        <v>14476</v>
      </c>
      <c r="D58" s="14">
        <f>D59</f>
        <v>0</v>
      </c>
      <c r="E58" s="14">
        <f>E59</f>
        <v>14476</v>
      </c>
    </row>
    <row r="59" spans="1:5" s="2" customFormat="1" ht="19.5" customHeight="1">
      <c r="A59" s="21" t="s">
        <v>100</v>
      </c>
      <c r="B59" s="22" t="s">
        <v>101</v>
      </c>
      <c r="C59" s="11">
        <v>14476</v>
      </c>
      <c r="D59" s="11"/>
      <c r="E59" s="26">
        <f t="shared" si="1"/>
        <v>14476</v>
      </c>
    </row>
    <row r="60" spans="1:5" s="2" customFormat="1" ht="15.75" hidden="1">
      <c r="A60" s="27" t="s">
        <v>102</v>
      </c>
      <c r="B60" s="28" t="s">
        <v>20</v>
      </c>
      <c r="C60" s="14">
        <f>C61</f>
        <v>0</v>
      </c>
      <c r="D60" s="14">
        <f>D61</f>
        <v>0</v>
      </c>
      <c r="E60" s="14">
        <f>E61</f>
        <v>0</v>
      </c>
    </row>
    <row r="61" spans="1:5" s="2" customFormat="1" ht="15.75" hidden="1">
      <c r="A61" s="21" t="s">
        <v>103</v>
      </c>
      <c r="B61" s="22" t="s">
        <v>20</v>
      </c>
      <c r="C61" s="11"/>
      <c r="D61" s="11"/>
      <c r="E61" s="11"/>
    </row>
    <row r="62" spans="1:5" s="2" customFormat="1" ht="15.75" hidden="1">
      <c r="A62" s="21"/>
      <c r="B62" s="22"/>
      <c r="C62" s="11"/>
      <c r="D62" s="11"/>
      <c r="E62" s="11"/>
    </row>
    <row r="63" spans="1:5" s="2" customFormat="1" ht="15.75" hidden="1">
      <c r="A63" s="21"/>
      <c r="B63" s="22"/>
      <c r="C63" s="11"/>
      <c r="D63" s="11"/>
      <c r="E63" s="11"/>
    </row>
    <row r="64" spans="1:5" s="2" customFormat="1" ht="21" customHeight="1">
      <c r="A64" s="29"/>
      <c r="B64" s="30" t="s">
        <v>104</v>
      </c>
      <c r="C64" s="31">
        <f>C9+C19+C23+C28+C33+C35+C40+C44+C49+C53+C56+C58</f>
        <v>198015.1</v>
      </c>
      <c r="D64" s="31">
        <f>D9+D19+D23+D28+D33+D35+D40+D44+D49+D53+D56+D58</f>
        <v>206548.49999999997</v>
      </c>
      <c r="E64" s="31">
        <f>E9+E19+E23+E28+E33+E35+E40+E44+E49+E53+E56+E58</f>
        <v>404563.6</v>
      </c>
    </row>
    <row r="65" spans="1:5" s="2" customFormat="1" ht="27" customHeight="1">
      <c r="A65" s="53" t="s">
        <v>105</v>
      </c>
      <c r="B65" s="54"/>
      <c r="C65" s="18"/>
      <c r="D65" s="18"/>
      <c r="E65" s="18"/>
    </row>
    <row r="66" spans="1:5" s="33" customFormat="1" ht="33.75" customHeight="1">
      <c r="A66" s="48" t="s">
        <v>106</v>
      </c>
      <c r="B66" s="13" t="s">
        <v>107</v>
      </c>
      <c r="C66" s="14">
        <f>SUM(C67:C80)</f>
        <v>18354</v>
      </c>
      <c r="D66" s="32">
        <f>SUM(D67:D80)</f>
        <v>75.9</v>
      </c>
      <c r="E66" s="14">
        <f>SUM(E67:E80)</f>
        <v>18429.9</v>
      </c>
    </row>
    <row r="67" spans="1:5" s="2" customFormat="1" ht="15.75" hidden="1">
      <c r="A67" s="34"/>
      <c r="B67" s="35" t="s">
        <v>108</v>
      </c>
      <c r="C67" s="36"/>
      <c r="D67" s="36"/>
      <c r="E67" s="36"/>
    </row>
    <row r="68" spans="1:5" s="2" customFormat="1" ht="15.75" hidden="1">
      <c r="A68" s="34"/>
      <c r="B68" s="35" t="s">
        <v>109</v>
      </c>
      <c r="C68" s="36"/>
      <c r="D68" s="36"/>
      <c r="E68" s="36"/>
    </row>
    <row r="69" spans="1:5" s="2" customFormat="1" ht="15.75" customHeight="1" hidden="1">
      <c r="A69" s="34"/>
      <c r="B69" s="35" t="s">
        <v>110</v>
      </c>
      <c r="C69" s="36"/>
      <c r="D69" s="36"/>
      <c r="E69" s="36"/>
    </row>
    <row r="70" spans="1:5" s="2" customFormat="1" ht="15.75" customHeight="1" hidden="1">
      <c r="A70" s="34"/>
      <c r="B70" s="35" t="s">
        <v>111</v>
      </c>
      <c r="C70" s="36"/>
      <c r="D70" s="36"/>
      <c r="E70" s="36"/>
    </row>
    <row r="71" spans="1:5" s="2" customFormat="1" ht="15.75" customHeight="1" hidden="1">
      <c r="A71" s="34"/>
      <c r="B71" s="35"/>
      <c r="C71" s="36"/>
      <c r="D71" s="36"/>
      <c r="E71" s="36"/>
    </row>
    <row r="72" spans="1:5" s="2" customFormat="1" ht="15.75" hidden="1">
      <c r="A72" s="34"/>
      <c r="B72" s="35"/>
      <c r="C72" s="36"/>
      <c r="D72" s="36"/>
      <c r="E72" s="36"/>
    </row>
    <row r="73" spans="1:5" s="2" customFormat="1" ht="15.75" customHeight="1" hidden="1">
      <c r="A73" s="34"/>
      <c r="B73" s="35" t="s">
        <v>112</v>
      </c>
      <c r="C73" s="36"/>
      <c r="D73" s="36"/>
      <c r="E73" s="36"/>
    </row>
    <row r="74" spans="1:5" s="2" customFormat="1" ht="15.75" customHeight="1" hidden="1">
      <c r="A74" s="34"/>
      <c r="B74" s="17" t="s">
        <v>113</v>
      </c>
      <c r="C74" s="36"/>
      <c r="D74" s="36"/>
      <c r="E74" s="36"/>
    </row>
    <row r="75" spans="1:6" s="2" customFormat="1" ht="15.75">
      <c r="A75" s="34"/>
      <c r="B75" s="17" t="s">
        <v>114</v>
      </c>
      <c r="C75" s="36">
        <v>300</v>
      </c>
      <c r="D75" s="36"/>
      <c r="E75" s="26">
        <f>C75+D75</f>
        <v>300</v>
      </c>
      <c r="F75" s="47"/>
    </row>
    <row r="76" spans="1:5" s="2" customFormat="1" ht="15.75">
      <c r="A76" s="34"/>
      <c r="B76" s="37" t="s">
        <v>110</v>
      </c>
      <c r="C76" s="36"/>
      <c r="D76" s="11">
        <v>75.9</v>
      </c>
      <c r="E76" s="26">
        <f>C76+D76</f>
        <v>75.9</v>
      </c>
    </row>
    <row r="77" spans="1:10" s="2" customFormat="1" ht="25.5">
      <c r="A77" s="34"/>
      <c r="B77" s="37" t="s">
        <v>115</v>
      </c>
      <c r="C77" s="36">
        <v>2392</v>
      </c>
      <c r="D77" s="15"/>
      <c r="E77" s="26">
        <f>C77+D77</f>
        <v>2392</v>
      </c>
      <c r="F77" s="47"/>
      <c r="J77" s="18"/>
    </row>
    <row r="78" spans="1:5" s="2" customFormat="1" ht="14.25" customHeight="1">
      <c r="A78" s="34"/>
      <c r="B78" s="37" t="s">
        <v>129</v>
      </c>
      <c r="C78" s="36">
        <v>1500</v>
      </c>
      <c r="D78" s="15"/>
      <c r="E78" s="26">
        <f>C78+D78</f>
        <v>1500</v>
      </c>
    </row>
    <row r="79" spans="1:5" s="2" customFormat="1" ht="15.75">
      <c r="A79" s="34"/>
      <c r="B79" s="35" t="s">
        <v>127</v>
      </c>
      <c r="C79" s="36">
        <v>2078</v>
      </c>
      <c r="D79" s="15"/>
      <c r="E79" s="26">
        <f>C79+D79</f>
        <v>2078</v>
      </c>
    </row>
    <row r="80" spans="1:5" s="2" customFormat="1" ht="15.75">
      <c r="A80" s="34"/>
      <c r="B80" s="35" t="s">
        <v>126</v>
      </c>
      <c r="C80" s="36">
        <v>12084</v>
      </c>
      <c r="D80" s="15"/>
      <c r="E80" s="26">
        <f>C80+D80</f>
        <v>12084</v>
      </c>
    </row>
    <row r="81" spans="1:5" s="2" customFormat="1" ht="15.75">
      <c r="A81" s="38"/>
      <c r="B81" s="39" t="s">
        <v>116</v>
      </c>
      <c r="C81" s="40">
        <f>C64</f>
        <v>198015.1</v>
      </c>
      <c r="D81" s="40">
        <f>D64</f>
        <v>206548.49999999997</v>
      </c>
      <c r="E81" s="40">
        <f>E64</f>
        <v>404563.6</v>
      </c>
    </row>
    <row r="82" ht="12.75">
      <c r="C82" s="41"/>
    </row>
    <row r="83" spans="2:4" ht="12.75" hidden="1">
      <c r="B83" s="42"/>
      <c r="C83" s="41"/>
      <c r="D83" s="41"/>
    </row>
    <row r="84" ht="12.75" hidden="1">
      <c r="B84" s="42"/>
    </row>
    <row r="85" ht="12.75" hidden="1">
      <c r="B85" s="42"/>
    </row>
    <row r="86" spans="2:5" ht="12.75" hidden="1">
      <c r="B86" s="42"/>
      <c r="E86" s="41"/>
    </row>
    <row r="87" spans="1:20" s="2" customFormat="1" ht="12.75">
      <c r="A87" s="1"/>
      <c r="B87" s="42"/>
      <c r="C87" s="18"/>
      <c r="D87" s="18"/>
      <c r="E87" s="18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2" customFormat="1" ht="12.75">
      <c r="A88" s="1"/>
      <c r="B88" s="42"/>
      <c r="D88" s="18"/>
      <c r="E88" s="4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2" customFormat="1" ht="12.75">
      <c r="A89" s="1"/>
      <c r="B89" s="42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2" customFormat="1" ht="12.75">
      <c r="A90" s="1"/>
      <c r="B90" s="42"/>
      <c r="D90" s="4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2" customFormat="1" ht="12.75">
      <c r="A91" s="1"/>
      <c r="B91" s="42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2" customFormat="1" ht="12.75">
      <c r="A92" s="1"/>
      <c r="B92" s="4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2" customFormat="1" ht="12.75">
      <c r="A93" s="1"/>
      <c r="B93" s="42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2" customFormat="1" ht="12.75">
      <c r="A94" s="1"/>
      <c r="B94" s="42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2" customFormat="1" ht="12.75">
      <c r="A95" s="1"/>
      <c r="B95" s="42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2" customFormat="1" ht="12.75">
      <c r="A96" s="1"/>
      <c r="B96" s="42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2" customFormat="1" ht="12.75">
      <c r="A97" s="1"/>
      <c r="B97" s="42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2" customFormat="1" ht="12.75">
      <c r="A98" s="1"/>
      <c r="B98" s="42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2" customFormat="1" ht="12.75">
      <c r="A99" s="1"/>
      <c r="B99" s="42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2" customFormat="1" ht="12.75">
      <c r="A100" s="1"/>
      <c r="B100" s="42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2" customFormat="1" ht="12.75">
      <c r="A101" s="1"/>
      <c r="B101" s="42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s="2" customFormat="1" ht="12.75">
      <c r="A102" s="1"/>
      <c r="B102" s="4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s="2" customFormat="1" ht="12.75">
      <c r="A103" s="1"/>
      <c r="B103" s="42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s="2" customFormat="1" ht="12.75">
      <c r="A104" s="1"/>
      <c r="B104" s="42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2" customFormat="1" ht="12.75">
      <c r="A105" s="1"/>
      <c r="B105" s="42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s="2" customFormat="1" ht="12.75">
      <c r="A106" s="1"/>
      <c r="B106" s="42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27" ht="12.75"/>
    <row r="128" ht="12.75"/>
  </sheetData>
  <sheetProtection/>
  <mergeCells count="6">
    <mergeCell ref="F18:G18"/>
    <mergeCell ref="A8:B8"/>
    <mergeCell ref="A65:B65"/>
    <mergeCell ref="A3:E3"/>
    <mergeCell ref="C4:E4"/>
    <mergeCell ref="A5:E5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94" r:id="rId3"/>
  <rowBreaks count="1" manualBreakCount="1">
    <brk id="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/>
  <cp:lastModifiedBy>Пользователь</cp:lastModifiedBy>
  <cp:lastPrinted>2015-11-25T10:31:10Z</cp:lastPrinted>
  <dcterms:created xsi:type="dcterms:W3CDTF">2015-07-30T05:33:51Z</dcterms:created>
  <dcterms:modified xsi:type="dcterms:W3CDTF">2015-11-30T11:16:18Z</dcterms:modified>
  <cp:category/>
  <cp:version/>
  <cp:contentType/>
  <cp:contentStatus/>
</cp:coreProperties>
</file>